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<sst xmlns="http://schemas.openxmlformats.org/spreadsheetml/2006/main" count="104" uniqueCount="102">
  <si>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</si>
  <si>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</si>
  <si>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</si>
  <si>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</si>
  <si>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11000024Y000002690526-综合保障项目（业务运转）</t>
  </si>
  <si>
    <t>主管部门</t>
  </si>
  <si>
    <t>北京市农业农村局</t>
  </si>
  <si>
    <t>实施单位</t>
  </si>
  <si>
    <t>036005-北京市农业技术推广站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</si>
  <si>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</si>
  <si>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</si>
  <si>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</si>
  <si>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</si>
  <si>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</si>
  <si>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</si>
  <si>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</si>
  <si>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</si>
  <si>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</si>
  <si>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</si>
  <si>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</si>
  <si>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</si>
  <si>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</si>
  <si>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</si>
  <si>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（1）获得稳定的西甜瓜品种材料55份以上，筛选出符合育种目标的组合6对以上；籽粒玉米诱导基础材料5个以上，获得优良稳定DH系100个以上，组配、鉴定杂交组合800个以上，筛选出1～2个田间表现耐密高产、综合抗性较好的杂交组合，小区产量比对照郑单958增产5%以上；小麦选出株型紧凑、丰产性好、抗逆性优良的小麦后代材料120个以上，选留稳定品系12个以上，参加北京区试品系1-2个。
（2）引进高品质和特色瓜类作物品种25个；引进特色南果新品种3个；示范优新品种（羊CP）1个；西甜瓜新组合在京郊种植50亩以上。
（3）形成羊肚菌日光温室优质高产栽培技术体系1套；确定高效经济的有机栽培土壤处理方法1种；集成小型西瓜、玉米有机栽培技术共2个；集成草莓宜机化育苗技术体系1套。
（4）建立优质特色瓜类作物品种及配套栽培技术示范点15个，示范面积150亩，推广面积450亩；建立羊肚菌示范点3个，示范面积10亩，鲜菇平均亩产超过1000斤；建立有机示范点10个，示范面积80亩；建立甘蔗高产高效栽培模式示范点1个，示范面积3亩，推广矮杆抗寒香蕉5亩；打造景观休闲农业空间场景样板5类。
（5）组织鲜食玉米节庆活动1次。
（6）发表文章10篇，申报发明专利2项。</t>
  </si>
  <si>
    <t>(1)获得了稳定新优西甜瓜材料63份,筛选出了符合育种目标的组合10对；籽粒玉米共诱导了基础材料11个，自然诱导出了DH系105个；对2023年诱导出的240个DH系进行了田间鉴定，筛选出105个性状稳定、产量性状好的DH系；对1344个杂交组合进行了鉴定，筛选出10个杂交组合比对照增产5%以上。小麦选出株型紧凑、丰产性好、抗逆性优良的小麦后代材料126个，选留稳定品系18个，参加北京区试品系1个。
（2）引进高品质和特色瓜类作物品种25个；引进特色南果新品种3个；示范优新品种（羊CP）1个；西甜瓜新组合在京郊种植200亩。
（3）形成羊肚菌日光温室优质高产栽培技术体系1套；确定了高效经济的有机栽培土壤处理方法1种；集成小型西瓜、玉米有机栽培技术共2个；集成草莓宜机化育苗技术体系1套。
（4）建立优质特色瓜类作物品种及配套栽培技术示范点15个，示范面积150亩，推广面积450亩；建立了羊肚菌示范点3个，示范面积11.8亩，鲜菇平均亩产超过1000斤；建立了有机示范点10个，示范面积80亩；建立了甘蔗高产高效栽培模式示范点1个，示范面积3亩，推广矮杆抗寒香蕉5亩；打造景观休闲农业空间场景样板5类。
（5）组织了鲜食玉米节庆活动1次。
（6）发表文章了9篇，申报了发明专利2项。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</si>
  <si>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</si>
  <si>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</si>
  <si>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</si>
  <si>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</si>
  <si>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</si>
  <si>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</si>
  <si>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</si>
  <si>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</si>
  <si>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</si>
  <si>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</si>
  <si>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筛选符合育种目标的组合或品系</t>
  </si>
  <si>
    <t>≥19个</t>
  </si>
  <si>
    <t>西甜瓜组合10个；玉米组合10个，小麦稳定品系18个，</t>
  </si>
  <si>
    <t>组织鲜食玉米节庆活动</t>
  </si>
  <si>
    <t>≥1次</t>
  </si>
  <si>
    <t>1次</t>
  </si>
  <si>
    <t>开展特色经济作物配套栽培技术研究数量</t>
  </si>
  <si>
    <t>≥2个</t>
  </si>
  <si>
    <t>2个</t>
  </si>
  <si>
    <t>开展有机栽培技术研究数量</t>
  </si>
  <si>
    <t>≥3项</t>
  </si>
  <si>
    <t>有机土壤改良1项，小型西瓜有机水溶肥研究1项，番茄有机追肥研究1项</t>
  </si>
  <si>
    <t>优质高产栽培技术集成示范数量</t>
  </si>
  <si>
    <t>≥6套</t>
  </si>
  <si>
    <t>羊肚菌1套，有机小型西瓜、鲜食玉米栽培、甘蔗优质高效栽培技术各1套，栗味南瓜高产栽培技术1套，小型西瓜高密度栽培技术1套</t>
  </si>
  <si>
    <t>建立优质高效示范点</t>
  </si>
  <si>
    <t>≥29个</t>
  </si>
  <si>
    <t>羊肚菌9个，有机13个，甘蔗1个，西甜瓜、南瓜共10个，</t>
  </si>
  <si>
    <t>优质高技术效示范面积</t>
  </si>
  <si>
    <t>≥248亩</t>
  </si>
  <si>
    <t>羊肚菌11.8亩，有机85亩，南瓜10亩，西甜瓜150亩</t>
  </si>
  <si>
    <t>打造景观休闲农业空间场景样板</t>
  </si>
  <si>
    <t>≥5类</t>
  </si>
  <si>
    <t>5类</t>
  </si>
  <si>
    <t>申报专利数量</t>
  </si>
  <si>
    <t>≥2项</t>
  </si>
  <si>
    <t>2项</t>
  </si>
  <si>
    <t>发表文章数量</t>
  </si>
  <si>
    <t>≥10篇</t>
  </si>
  <si>
    <t>西瓜4篇；南瓜1篇；羊肚菌文章1篇，有机栽培文章1篇；玉米2篇，共计9篇</t>
  </si>
  <si>
    <t>文章有一篇没有完成，原因是试验数据不理想，咨询专家后不建议投稿，建议再继续做工作，补充数据后再发文章，该笔经费在核减时退回财政</t>
  </si>
  <si>
    <t>特色经济作物新品种引进</t>
  </si>
  <si>
    <t>≥28个</t>
  </si>
  <si>
    <t>29个</t>
  </si>
  <si>
    <t>质量指标</t>
  </si>
  <si>
    <t>考核指标达标率</t>
  </si>
  <si>
    <t>≥90%</t>
  </si>
  <si>
    <t>90%</t>
  </si>
  <si>
    <t>时效指标</t>
  </si>
  <si>
    <t>2023年1-6月支出进度</t>
  </si>
  <si>
    <t>≥50%</t>
  </si>
  <si>
    <t>偏差原因分析：受项目支出流程影响，前半年支出进度较慢。
改进措施：下年度严格把控项目进度，按计划支出。</t>
  </si>
  <si>
    <t>2023年1-9月支出进度</t>
  </si>
  <si>
    <t>≥80%</t>
  </si>
  <si>
    <t>偏差原因分析：部分资金提交支出申请后，由于业务量大，未及时支出。
改进措施：继续熟悉新系统支出流程，与核算中心配合好工作。</t>
  </si>
  <si>
    <t>2023年1-12月支出进度</t>
  </si>
  <si>
    <t>成本指标</t>
  </si>
  <si>
    <t>经济成本指标</t>
  </si>
  <si>
    <t>专用材料费成本</t>
  </si>
  <si>
    <t>≤89.85万元</t>
  </si>
  <si>
    <t>85.7963万元</t>
  </si>
  <si>
    <t>效益指标</t>
  </si>
  <si>
    <t>经济效益
指标</t>
  </si>
  <si>
    <t>核心示范田亩产量增加</t>
  </si>
  <si>
    <t>≥3%</t>
  </si>
  <si>
    <t>核心示范田亩产量增加3%</t>
  </si>
  <si>
    <t>社会效益
指标</t>
  </si>
  <si>
    <t>京郊有机生产辐射带动生产面积</t>
  </si>
  <si>
    <t>≥1000亩</t>
  </si>
  <si>
    <t>辐射1100亩</t>
  </si>
  <si>
    <t>满意度
指标</t>
  </si>
  <si>
    <t>服务对象满意度指标</t>
  </si>
  <si>
    <t>服务对象满意度</t>
  </si>
  <si>
    <t>≥95%</t>
  </si>
  <si>
    <t>满意度资料归集不充分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</si>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</sst>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000_ "/>
    <numFmt numFmtId="178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"/>
    </font>
    <font>
      <sz val="12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56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0" fontId="6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548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60" zoomScaleNormal="100" topLeftCell="A23" workbookViewId="0">
      <selection activeCell="L28" sqref="L28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style="2" customWidth="1"/>
    <col min="5" max="5" width="19.5044247787611" style="3" customWidth="1"/>
    <col min="6" max="6" width="22.6283185840708" customWidth="1"/>
    <col min="7" max="7" width="12.9469026548673" customWidth="1"/>
    <col min="8" max="8" width="12.5044247787611" customWidth="1"/>
    <col min="9" max="9" width="11" customWidth="1"/>
    <col min="10" max="10" width="25.3893805309735" customWidth="1"/>
    <col min="11" max="11" width="9.66371681415929"/>
  </cols>
  <sheetData>
    <row r="1" ht="27" customHeight="1" spans="1:1">
      <c r="A1" s="4" t="s">
        <v>0</v>
      </c>
    </row>
    <row r="2" ht="34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0" customHeight="1" spans="1:10">
      <c r="A4" s="7" t="s">
        <v>3</v>
      </c>
      <c r="B4" s="7"/>
      <c r="C4" s="7"/>
      <c r="D4" s="8" t="s">
        <v>4</v>
      </c>
      <c r="E4" s="7"/>
      <c r="F4" s="7"/>
      <c r="G4" s="7"/>
      <c r="H4" s="7"/>
      <c r="I4" s="7"/>
      <c r="J4" s="7"/>
    </row>
    <row r="5" ht="20" customHeight="1" spans="1:10">
      <c r="A5" s="7" t="s">
        <v>5</v>
      </c>
      <c r="B5" s="7"/>
      <c r="C5" s="7"/>
      <c r="D5" s="9" t="s">
        <v>6</v>
      </c>
      <c r="E5" s="10"/>
      <c r="F5" s="11"/>
      <c r="G5" s="7" t="s">
        <v>7</v>
      </c>
      <c r="H5" s="8" t="s">
        <v>8</v>
      </c>
      <c r="I5" s="8"/>
      <c r="J5" s="8"/>
    </row>
    <row r="6" ht="31.5" spans="1:10">
      <c r="A6" s="8" t="s">
        <v>9</v>
      </c>
      <c r="B6" s="8"/>
      <c r="C6" s="8"/>
      <c r="D6" s="8"/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7" t="s">
        <v>15</v>
      </c>
    </row>
    <row r="7" ht="20" customHeight="1" spans="1:10">
      <c r="A7" s="8"/>
      <c r="B7" s="8"/>
      <c r="C7" s="8"/>
      <c r="D7" s="12" t="s">
        <v>16</v>
      </c>
      <c r="E7" s="13">
        <v>197.035</v>
      </c>
      <c r="F7" s="13">
        <v>196.586</v>
      </c>
      <c r="G7" s="14">
        <v>182.12575</v>
      </c>
      <c r="H7" s="7">
        <v>10</v>
      </c>
      <c r="I7" s="50">
        <f>G7/F7</f>
        <v>0.926443134302544</v>
      </c>
      <c r="J7" s="51">
        <f>10*I7</f>
        <v>9.26443134302544</v>
      </c>
    </row>
    <row r="8" ht="31.5" spans="1:10">
      <c r="A8" s="8"/>
      <c r="B8" s="8"/>
      <c r="C8" s="8"/>
      <c r="D8" s="15" t="s">
        <v>17</v>
      </c>
      <c r="E8" s="13">
        <v>197.035</v>
      </c>
      <c r="F8" s="13">
        <v>196.586</v>
      </c>
      <c r="G8" s="14">
        <v>182.12575</v>
      </c>
      <c r="H8" s="7"/>
      <c r="I8" s="50"/>
      <c r="J8" s="8"/>
    </row>
    <row r="9" ht="25" customHeight="1" spans="1:10">
      <c r="A9" s="8"/>
      <c r="B9" s="8"/>
      <c r="C9" s="8"/>
      <c r="D9" s="8" t="s">
        <v>18</v>
      </c>
      <c r="E9" s="7"/>
      <c r="F9" s="7"/>
      <c r="G9" s="7"/>
      <c r="H9" s="7"/>
      <c r="I9" s="52"/>
      <c r="J9" s="8"/>
    </row>
    <row r="10" ht="19" customHeight="1" spans="1:10">
      <c r="A10" s="8"/>
      <c r="B10" s="8"/>
      <c r="C10" s="8"/>
      <c r="D10" s="15" t="s">
        <v>19</v>
      </c>
      <c r="E10" s="7"/>
      <c r="F10" s="7"/>
      <c r="G10" s="7"/>
      <c r="H10" s="7"/>
      <c r="I10" s="52"/>
      <c r="J10" s="8"/>
    </row>
    <row r="11" ht="26" customHeight="1" spans="1:10">
      <c r="A11" s="16" t="s">
        <v>20</v>
      </c>
      <c r="B11" s="8" t="s">
        <v>21</v>
      </c>
      <c r="C11" s="8"/>
      <c r="D11" s="8"/>
      <c r="E11" s="8"/>
      <c r="F11" s="8" t="s">
        <v>22</v>
      </c>
      <c r="G11" s="8"/>
      <c r="H11" s="8"/>
      <c r="I11" s="8"/>
      <c r="J11" s="8"/>
    </row>
    <row r="12" ht="390" customHeight="1" spans="1:10">
      <c r="A12" s="16"/>
      <c r="B12" s="17" t="s">
        <v>23</v>
      </c>
      <c r="C12" s="18"/>
      <c r="D12" s="18"/>
      <c r="E12" s="19"/>
      <c r="F12" s="20" t="s">
        <v>24</v>
      </c>
      <c r="G12" s="21"/>
      <c r="H12" s="21"/>
      <c r="I12" s="21"/>
      <c r="J12" s="21"/>
    </row>
    <row r="13" ht="31.5" spans="1:10">
      <c r="A13" s="16" t="s">
        <v>25</v>
      </c>
      <c r="B13" s="8" t="s">
        <v>26</v>
      </c>
      <c r="C13" s="7" t="s">
        <v>27</v>
      </c>
      <c r="D13" s="8" t="s">
        <v>28</v>
      </c>
      <c r="E13" s="7" t="s">
        <v>29</v>
      </c>
      <c r="F13" s="8" t="s">
        <v>30</v>
      </c>
      <c r="G13" s="8"/>
      <c r="H13" s="8" t="s">
        <v>31</v>
      </c>
      <c r="I13" s="8" t="s">
        <v>15</v>
      </c>
      <c r="J13" s="8" t="s">
        <v>32</v>
      </c>
    </row>
    <row r="14" ht="34.5" customHeight="1" spans="1:10">
      <c r="A14" s="16"/>
      <c r="B14" s="22" t="s">
        <v>33</v>
      </c>
      <c r="C14" s="23" t="s">
        <v>34</v>
      </c>
      <c r="D14" s="24" t="s">
        <v>35</v>
      </c>
      <c r="E14" s="25" t="s">
        <v>36</v>
      </c>
      <c r="F14" s="26" t="s">
        <v>37</v>
      </c>
      <c r="G14" s="27"/>
      <c r="H14" s="8">
        <v>4</v>
      </c>
      <c r="I14" s="8">
        <v>4</v>
      </c>
      <c r="J14" s="8"/>
    </row>
    <row r="15" ht="31.5" spans="1:10">
      <c r="A15" s="16"/>
      <c r="B15" s="28"/>
      <c r="C15" s="29"/>
      <c r="D15" s="24" t="s">
        <v>38</v>
      </c>
      <c r="E15" s="30" t="s">
        <v>39</v>
      </c>
      <c r="F15" s="26" t="s">
        <v>40</v>
      </c>
      <c r="G15" s="27"/>
      <c r="H15" s="8">
        <v>4</v>
      </c>
      <c r="I15" s="8">
        <v>4</v>
      </c>
      <c r="J15" s="8"/>
    </row>
    <row r="16" ht="48" customHeight="1" spans="1:10">
      <c r="A16" s="16"/>
      <c r="B16" s="28"/>
      <c r="C16" s="29"/>
      <c r="D16" s="24" t="s">
        <v>41</v>
      </c>
      <c r="E16" s="25" t="s">
        <v>42</v>
      </c>
      <c r="F16" s="26" t="s">
        <v>43</v>
      </c>
      <c r="G16" s="27"/>
      <c r="H16" s="8">
        <v>4</v>
      </c>
      <c r="I16" s="8">
        <v>4</v>
      </c>
      <c r="J16" s="8"/>
    </row>
    <row r="17" ht="45.75" customHeight="1" spans="1:10">
      <c r="A17" s="16"/>
      <c r="B17" s="28"/>
      <c r="C17" s="29"/>
      <c r="D17" s="24" t="s">
        <v>44</v>
      </c>
      <c r="E17" s="25" t="s">
        <v>45</v>
      </c>
      <c r="F17" s="26" t="s">
        <v>46</v>
      </c>
      <c r="G17" s="27"/>
      <c r="H17" s="8">
        <v>4</v>
      </c>
      <c r="I17" s="8">
        <v>4</v>
      </c>
      <c r="J17" s="8"/>
    </row>
    <row r="18" ht="70" customHeight="1" spans="1:10">
      <c r="A18" s="16"/>
      <c r="B18" s="28"/>
      <c r="C18" s="29"/>
      <c r="D18" s="24" t="s">
        <v>47</v>
      </c>
      <c r="E18" s="25" t="s">
        <v>48</v>
      </c>
      <c r="F18" s="26" t="s">
        <v>49</v>
      </c>
      <c r="G18" s="27"/>
      <c r="H18" s="8">
        <v>4</v>
      </c>
      <c r="I18" s="8">
        <v>4</v>
      </c>
      <c r="J18" s="8"/>
    </row>
    <row r="19" ht="38.25" customHeight="1" spans="1:10">
      <c r="A19" s="16"/>
      <c r="B19" s="28"/>
      <c r="C19" s="29"/>
      <c r="D19" s="24" t="s">
        <v>50</v>
      </c>
      <c r="E19" s="25" t="s">
        <v>51</v>
      </c>
      <c r="F19" s="26" t="s">
        <v>52</v>
      </c>
      <c r="G19" s="27"/>
      <c r="H19" s="8">
        <v>4</v>
      </c>
      <c r="I19" s="8">
        <v>4</v>
      </c>
      <c r="J19" s="8"/>
    </row>
    <row r="20" ht="31.5" spans="1:10">
      <c r="A20" s="16"/>
      <c r="B20" s="28"/>
      <c r="C20" s="29"/>
      <c r="D20" s="24" t="s">
        <v>53</v>
      </c>
      <c r="E20" s="25" t="s">
        <v>54</v>
      </c>
      <c r="F20" s="26" t="s">
        <v>55</v>
      </c>
      <c r="G20" s="27"/>
      <c r="H20" s="8">
        <v>4</v>
      </c>
      <c r="I20" s="8">
        <v>4</v>
      </c>
      <c r="J20" s="8"/>
    </row>
    <row r="21" ht="31.5" spans="1:10">
      <c r="A21" s="16"/>
      <c r="B21" s="28"/>
      <c r="C21" s="29"/>
      <c r="D21" s="24" t="s">
        <v>56</v>
      </c>
      <c r="E21" s="25" t="s">
        <v>57</v>
      </c>
      <c r="F21" s="26" t="s">
        <v>58</v>
      </c>
      <c r="G21" s="27"/>
      <c r="H21" s="8">
        <v>4</v>
      </c>
      <c r="I21" s="8">
        <v>4</v>
      </c>
      <c r="J21" s="8"/>
    </row>
    <row r="22" ht="30" customHeight="1" spans="1:10">
      <c r="A22" s="16"/>
      <c r="B22" s="28"/>
      <c r="C22" s="29"/>
      <c r="D22" s="24" t="s">
        <v>59</v>
      </c>
      <c r="E22" s="25" t="s">
        <v>60</v>
      </c>
      <c r="F22" s="26" t="s">
        <v>61</v>
      </c>
      <c r="G22" s="27"/>
      <c r="H22" s="8">
        <v>5</v>
      </c>
      <c r="I22" s="8">
        <v>5</v>
      </c>
      <c r="J22" s="8"/>
    </row>
    <row r="23" ht="178" customHeight="1" spans="1:10">
      <c r="A23" s="16"/>
      <c r="B23" s="28"/>
      <c r="C23" s="29"/>
      <c r="D23" s="24" t="s">
        <v>62</v>
      </c>
      <c r="E23" s="25" t="s">
        <v>63</v>
      </c>
      <c r="F23" s="26" t="s">
        <v>64</v>
      </c>
      <c r="G23" s="27"/>
      <c r="H23" s="8">
        <v>5</v>
      </c>
      <c r="I23" s="8">
        <v>4.5</v>
      </c>
      <c r="J23" s="30" t="s">
        <v>65</v>
      </c>
    </row>
    <row r="24" ht="41" customHeight="1" spans="1:10">
      <c r="A24" s="16"/>
      <c r="B24" s="28"/>
      <c r="C24" s="31"/>
      <c r="D24" s="24" t="s">
        <v>66</v>
      </c>
      <c r="E24" s="24" t="s">
        <v>67</v>
      </c>
      <c r="F24" s="26" t="s">
        <v>68</v>
      </c>
      <c r="G24" s="27"/>
      <c r="H24" s="8">
        <v>5</v>
      </c>
      <c r="I24" s="8">
        <v>5</v>
      </c>
      <c r="J24" s="53"/>
    </row>
    <row r="25" s="1" customFormat="1" ht="41" customHeight="1" spans="1:10">
      <c r="A25" s="32"/>
      <c r="B25" s="33"/>
      <c r="C25" s="34" t="s">
        <v>69</v>
      </c>
      <c r="D25" s="24" t="s">
        <v>70</v>
      </c>
      <c r="E25" s="24" t="s">
        <v>71</v>
      </c>
      <c r="F25" s="26" t="s">
        <v>72</v>
      </c>
      <c r="G25" s="27"/>
      <c r="H25" s="30">
        <v>5</v>
      </c>
      <c r="I25" s="30">
        <v>5</v>
      </c>
      <c r="J25" s="53"/>
    </row>
    <row r="26" s="1" customFormat="1" ht="118" customHeight="1" spans="1:10">
      <c r="A26" s="32"/>
      <c r="B26" s="33"/>
      <c r="C26" s="35" t="s">
        <v>73</v>
      </c>
      <c r="D26" s="24" t="s">
        <v>74</v>
      </c>
      <c r="E26" s="24" t="s">
        <v>75</v>
      </c>
      <c r="F26" s="36">
        <v>0.0554</v>
      </c>
      <c r="G26" s="37"/>
      <c r="H26" s="24">
        <v>2</v>
      </c>
      <c r="I26" s="54">
        <f>F26/50%*H26</f>
        <v>0.2216</v>
      </c>
      <c r="J26" s="24" t="s">
        <v>76</v>
      </c>
    </row>
    <row r="27" s="1" customFormat="1" ht="138" customHeight="1" spans="1:10">
      <c r="A27" s="32"/>
      <c r="B27" s="33"/>
      <c r="C27" s="38"/>
      <c r="D27" s="24" t="s">
        <v>77</v>
      </c>
      <c r="E27" s="24" t="s">
        <v>78</v>
      </c>
      <c r="F27" s="36">
        <v>0.5389</v>
      </c>
      <c r="G27" s="37"/>
      <c r="H27" s="24">
        <v>3</v>
      </c>
      <c r="I27" s="54">
        <f>F27/80%*H27</f>
        <v>2.020875</v>
      </c>
      <c r="J27" s="24" t="s">
        <v>79</v>
      </c>
    </row>
    <row r="28" s="1" customFormat="1" ht="108" customHeight="1" spans="1:10">
      <c r="A28" s="32"/>
      <c r="B28" s="39"/>
      <c r="C28" s="40"/>
      <c r="D28" s="24" t="s">
        <v>80</v>
      </c>
      <c r="E28" s="41">
        <v>1</v>
      </c>
      <c r="F28" s="36">
        <v>0.9264</v>
      </c>
      <c r="G28" s="37"/>
      <c r="H28" s="24">
        <v>3</v>
      </c>
      <c r="I28" s="54">
        <f>F28/100%*H28</f>
        <v>2.7792</v>
      </c>
      <c r="J28" s="24" t="s">
        <v>76</v>
      </c>
    </row>
    <row r="29" s="1" customFormat="1" ht="38" customHeight="1" spans="1:10">
      <c r="A29" s="32"/>
      <c r="B29" s="33" t="s">
        <v>81</v>
      </c>
      <c r="C29" s="42" t="s">
        <v>82</v>
      </c>
      <c r="D29" s="24" t="s">
        <v>83</v>
      </c>
      <c r="E29" s="24" t="s">
        <v>84</v>
      </c>
      <c r="F29" s="26" t="s">
        <v>85</v>
      </c>
      <c r="G29" s="27"/>
      <c r="H29" s="24">
        <v>6</v>
      </c>
      <c r="I29" s="24">
        <v>6</v>
      </c>
      <c r="J29" s="53"/>
    </row>
    <row r="30" s="1" customFormat="1" ht="31.5" spans="1:10">
      <c r="A30" s="32"/>
      <c r="B30" s="24" t="s">
        <v>86</v>
      </c>
      <c r="C30" s="24" t="s">
        <v>87</v>
      </c>
      <c r="D30" s="24" t="s">
        <v>88</v>
      </c>
      <c r="E30" s="24" t="s">
        <v>89</v>
      </c>
      <c r="F30" s="26" t="s">
        <v>90</v>
      </c>
      <c r="G30" s="27"/>
      <c r="H30" s="24">
        <v>6</v>
      </c>
      <c r="I30" s="24">
        <v>6</v>
      </c>
      <c r="J30" s="34"/>
    </row>
    <row r="31" s="1" customFormat="1" ht="31.5" spans="1:10">
      <c r="A31" s="32"/>
      <c r="B31" s="24"/>
      <c r="C31" s="24" t="s">
        <v>91</v>
      </c>
      <c r="D31" s="24" t="s">
        <v>92</v>
      </c>
      <c r="E31" s="24" t="s">
        <v>93</v>
      </c>
      <c r="F31" s="26" t="s">
        <v>94</v>
      </c>
      <c r="G31" s="27"/>
      <c r="H31" s="24">
        <v>8</v>
      </c>
      <c r="I31" s="24">
        <v>8</v>
      </c>
      <c r="J31" s="34"/>
    </row>
    <row r="32" s="1" customFormat="1" ht="51" customHeight="1" spans="1:10">
      <c r="A32" s="32"/>
      <c r="B32" s="24" t="s">
        <v>95</v>
      </c>
      <c r="C32" s="24" t="s">
        <v>96</v>
      </c>
      <c r="D32" s="30" t="s">
        <v>97</v>
      </c>
      <c r="E32" s="24" t="s">
        <v>98</v>
      </c>
      <c r="F32" s="43">
        <v>0.98</v>
      </c>
      <c r="G32" s="44"/>
      <c r="H32" s="24">
        <v>10</v>
      </c>
      <c r="I32" s="24">
        <v>9</v>
      </c>
      <c r="J32" s="30" t="s">
        <v>99</v>
      </c>
    </row>
    <row r="33" ht="27" customHeight="1" spans="1:10">
      <c r="A33" s="45" t="s">
        <v>100</v>
      </c>
      <c r="B33" s="45"/>
      <c r="C33" s="45"/>
      <c r="D33" s="46"/>
      <c r="E33" s="45"/>
      <c r="F33" s="45"/>
      <c r="G33" s="45"/>
      <c r="H33" s="45">
        <f>SUM(H14:H32)+H7</f>
        <v>100</v>
      </c>
      <c r="I33" s="55">
        <f>SUM(I14:I32)+J7</f>
        <v>94.7861063430254</v>
      </c>
      <c r="J33" s="7"/>
    </row>
    <row r="34" ht="161" customHeight="1" spans="1:10">
      <c r="A34" s="47" t="s">
        <v>101</v>
      </c>
      <c r="B34" s="48"/>
      <c r="C34" s="48"/>
      <c r="D34" s="47"/>
      <c r="E34" s="49"/>
      <c r="F34" s="48"/>
      <c r="G34" s="48"/>
      <c r="H34" s="48"/>
      <c r="I34" s="48"/>
      <c r="J34" s="48"/>
    </row>
  </sheetData>
  <sheetProtection formatCells="0" insertHyperlinks="0" autoFilter="0"/>
  <mergeCells count="40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1:A12"/>
    <mergeCell ref="A13:A32"/>
    <mergeCell ref="B14:B28"/>
    <mergeCell ref="B30:B31"/>
    <mergeCell ref="C14:C24"/>
    <mergeCell ref="C26:C28"/>
    <mergeCell ref="A6:C10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WWO_wpscloud_20241127135947-7b6df83df5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2015-06-10T02:17:00Z</dcterms:created>
  <cp:lastPrinted>2020-04-27T10:17:00Z</cp:lastPrinted>
  <dcterms:modified xsi:type="dcterms:W3CDTF">2025-08-26T07:32:42Z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